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8_{E589AD4D-0694-4CAB-86C7-47356528E72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3" i="1" s="1"/>
  <c r="B1" i="3"/>
  <c r="C1" i="2"/>
  <c r="B1" i="2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1" i="2" l="1"/>
  <c r="C13" i="1"/>
  <c r="H1" i="4"/>
  <c r="G1" i="4" s="1"/>
  <c r="G1" i="5"/>
  <c r="H1" i="5"/>
  <c r="H1" i="3"/>
  <c r="G1" i="3" s="1"/>
  <c r="D13" i="1" s="1"/>
  <c r="G1" i="2" l="1"/>
</calcChain>
</file>

<file path=xl/sharedStrings.xml><?xml version="1.0" encoding="utf-8"?>
<sst xmlns="http://schemas.openxmlformats.org/spreadsheetml/2006/main" count="102" uniqueCount="80">
  <si>
    <t>Numero Fatture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</si>
  <si>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</si>
  <si>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</si>
  <si>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</si>
  <si>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</si>
  <si>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</si>
  <si>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</si>
  <si>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</si>
  <si>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</si>
  <si>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</si>
  <si>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(MEDIA PONDERATA SU BASE TRIMESTRALE) di pagamento
 in gg.</t>
  </si>
  <si>
    <t>2° TRIMESTRE</t>
  </si>
  <si>
    <t>INDICE DI TEMPESTIVITA' DEI PAGAMENTI</t>
  </si>
  <si>
    <t>Ammontare complessivo dei debiti</t>
  </si>
  <si>
    <t>Numero delle imprese creditrici</t>
  </si>
  <si>
    <t>ISTITUTO COMPRENSIVO I.C. "ALESSANDRO VOLTA" - COLOGNO M.SE</t>
  </si>
  <si>
    <t>20093 COLOGNO MONZESE (MI) VIA VOLTA, 13 C.F. 97632210155 C.M. MIIC8EH003</t>
  </si>
  <si>
    <t>1223 del 29/12/2021</t>
  </si>
  <si>
    <t>220174/E del 17/01/2022</t>
  </si>
  <si>
    <t>1_0000310080_22 del 18/01/2022</t>
  </si>
  <si>
    <t>AN01965483 del 03/02/2021</t>
  </si>
  <si>
    <t>1022009471 del 20/01/2022</t>
  </si>
  <si>
    <t>5076/EL del 11/02/2022</t>
  </si>
  <si>
    <t>68/P del 11/02/2022</t>
  </si>
  <si>
    <t>40/PA del 09/02/2022</t>
  </si>
  <si>
    <t>1022046620 del 18/02/2022</t>
  </si>
  <si>
    <t>1010744317 del 16/02/2022</t>
  </si>
  <si>
    <t>77/P del 03/03/2022</t>
  </si>
  <si>
    <t>22PAS0002031 del 28/02/2022</t>
  </si>
  <si>
    <t>220769/E del 11/03/2022</t>
  </si>
  <si>
    <t>20/PU del 21/02/2022</t>
  </si>
  <si>
    <t>5 del 16/03/2022</t>
  </si>
  <si>
    <t>4 del 16/03/2022</t>
  </si>
  <si>
    <t>00643/22 del 17/03/2022</t>
  </si>
  <si>
    <t>648/2022 del 09/03/2022</t>
  </si>
  <si>
    <t>225/EL del 14/03/2022</t>
  </si>
  <si>
    <t>47/PA del 23/03/2022</t>
  </si>
  <si>
    <t>1_0000310310_22 del 25/03/2022</t>
  </si>
  <si>
    <t>23 del 28/03/2022</t>
  </si>
  <si>
    <t>8/V3 del 04/04/2022</t>
  </si>
  <si>
    <t>7/V3 del 04/04/2022</t>
  </si>
  <si>
    <t>AO05925259 del 31/03/2022</t>
  </si>
  <si>
    <t>3436/FVIAC del 06/04/2022</t>
  </si>
  <si>
    <t>1022099865 del 12/04/2022</t>
  </si>
  <si>
    <t>D785 del 31/03/2022</t>
  </si>
  <si>
    <t>399/EL del 05/04/2022</t>
  </si>
  <si>
    <t>168/P del 21/04/2022</t>
  </si>
  <si>
    <t>2086/FVIDF del 28/04/2022</t>
  </si>
  <si>
    <t>205/P del 12/05/2022</t>
  </si>
  <si>
    <t>PA74 del 03/05/2022</t>
  </si>
  <si>
    <t>1010763139 del 12/05/2022</t>
  </si>
  <si>
    <t>116/PI del 30/04/2022</t>
  </si>
  <si>
    <t>1022127463 del 03/05/2022</t>
  </si>
  <si>
    <t>251 I del 11/05/2022</t>
  </si>
  <si>
    <t>D1029 del 29/04/2022</t>
  </si>
  <si>
    <t>D1030 del 29/04/2022</t>
  </si>
  <si>
    <t>272/VEFE del 18/05/2022</t>
  </si>
  <si>
    <t>3159/A/2022 del 24/05/2022</t>
  </si>
  <si>
    <t>4 del 18/05/2022</t>
  </si>
  <si>
    <t>14/V3 del 01/06/2022</t>
  </si>
  <si>
    <t>13/V3 del 01/06/2022</t>
  </si>
  <si>
    <t>6134/FVIAC del 26/05/2022</t>
  </si>
  <si>
    <t>30/B03 del 06/06/2022</t>
  </si>
  <si>
    <t>242/P del 07/06/2022</t>
  </si>
  <si>
    <t>V3-17386 del 26/05/2022</t>
  </si>
  <si>
    <t>2/509 del 10/06/2022</t>
  </si>
  <si>
    <t>22PAS0007957 del 31/05/2022</t>
  </si>
  <si>
    <t>13/C-PA del 15/06/2022</t>
  </si>
  <si>
    <t>1022158935 del 30/05/2022</t>
  </si>
  <si>
    <t>AO09859633 del 28/05/2022</t>
  </si>
  <si>
    <t>12 del 15/06/2022</t>
  </si>
  <si>
    <t>128/PA del 01/07/2022</t>
  </si>
  <si>
    <t>294/P del 12/07/2022</t>
  </si>
  <si>
    <t>221165/E del 15/07/2022</t>
  </si>
  <si>
    <t>7</t>
  </si>
  <si>
    <t>IL DSGA</t>
  </si>
  <si>
    <t>ZAPPALA' PINUCCIO</t>
  </si>
  <si>
    <t>IL DIRIGENTE SCOLASTICO</t>
  </si>
  <si>
    <t>PROF.SSA INCORONATA NIGRO</t>
  </si>
  <si>
    <t>SECONDO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</si>
</sst>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/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4" workbookViewId="0">
      <selection activeCell="C16" sqref="C16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15</v>
      </c>
    </row>
    <row r="3" spans="1:11" ht="12.75" customHeight="1" x14ac:dyDescent="0.3">
      <c r="B3" s="2" t="s">
        <v>16</v>
      </c>
    </row>
    <row r="4" spans="1:11" ht="15" thickBot="1" x14ac:dyDescent="0.35"/>
    <row r="5" spans="1:11" ht="18" customHeight="1" thickBot="1" x14ac:dyDescent="0.45">
      <c r="B5" s="7" t="s">
        <v>12</v>
      </c>
      <c r="F5" s="16">
        <v>2022</v>
      </c>
    </row>
    <row r="9" spans="1:11" ht="25.8" customHeight="1" x14ac:dyDescent="0.4">
      <c r="A9" s="40" t="s">
        <v>79</v>
      </c>
      <c r="B9" s="40"/>
      <c r="C9" s="40"/>
      <c r="D9" s="40"/>
      <c r="E9" s="40"/>
      <c r="F9" s="40"/>
    </row>
    <row r="10" spans="1:11" s="6" customFormat="1" ht="20.100000000000001" customHeight="1" thickBot="1" x14ac:dyDescent="0.35">
      <c r="A10" s="19"/>
      <c r="B10" s="19"/>
      <c r="C10" s="20"/>
      <c r="D10" s="19"/>
      <c r="E10" s="21"/>
      <c r="F10" s="39"/>
    </row>
    <row r="11" spans="1:11" s="18" customFormat="1" ht="24.9" customHeight="1" x14ac:dyDescent="0.4">
      <c r="A11" s="34" t="s">
        <v>1</v>
      </c>
      <c r="B11" s="35"/>
      <c r="C11" s="35"/>
      <c r="D11" s="35"/>
      <c r="E11" s="35"/>
      <c r="F11" s="36"/>
    </row>
    <row r="12" spans="1:11" ht="82.8" x14ac:dyDescent="0.3">
      <c r="A12" s="22" t="s">
        <v>2</v>
      </c>
      <c r="B12" s="23" t="s">
        <v>0</v>
      </c>
      <c r="C12" s="24" t="s">
        <v>4</v>
      </c>
      <c r="D12" s="25" t="s">
        <v>10</v>
      </c>
      <c r="E12" s="28" t="s">
        <v>13</v>
      </c>
      <c r="F12" s="29" t="s">
        <v>14</v>
      </c>
      <c r="G12" s="6"/>
      <c r="H12" s="6"/>
      <c r="I12" s="6"/>
      <c r="J12" s="6"/>
    </row>
    <row r="13" spans="1:11" ht="22.5" customHeight="1" x14ac:dyDescent="0.3">
      <c r="A13" s="26" t="s">
        <v>11</v>
      </c>
      <c r="B13" s="15">
        <f>'Trimestre 2'!C1</f>
        <v>32</v>
      </c>
      <c r="C13" s="27">
        <f>'Trimestre 2'!B1</f>
        <v>18270.500000000004</v>
      </c>
      <c r="D13" s="27">
        <f>'Trimestre 2'!G1</f>
        <v>-8.9099641498590607</v>
      </c>
      <c r="E13" s="27">
        <v>1796.36</v>
      </c>
      <c r="F13" s="30" t="s">
        <v>74</v>
      </c>
      <c r="G13" s="6"/>
      <c r="H13" s="6"/>
      <c r="I13" s="6"/>
      <c r="J13" s="6"/>
      <c r="K13" s="6"/>
    </row>
    <row r="16" spans="1:11" x14ac:dyDescent="0.3">
      <c r="A16" s="31" t="s">
        <v>75</v>
      </c>
      <c r="D16" s="4" t="s">
        <v>77</v>
      </c>
    </row>
    <row r="17" spans="1:5" x14ac:dyDescent="0.3">
      <c r="A17" s="32" t="s">
        <v>76</v>
      </c>
      <c r="D17" s="33" t="s">
        <v>78</v>
      </c>
      <c r="E17" s="33"/>
    </row>
  </sheetData>
  <mergeCells count="2">
    <mergeCell ref="A11:F11"/>
    <mergeCell ref="A9:F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3">
        <f>SUM(B4:B353)</f>
        <v>11973.060000000001</v>
      </c>
      <c r="C1">
        <f>COUNTA(A4:A353)</f>
        <v>22</v>
      </c>
      <c r="G1" s="14">
        <f>IF(B1&lt;&gt;0,H1/B1,0)</f>
        <v>-15.268684028978388</v>
      </c>
      <c r="H1" s="13">
        <f>SUM(H4:H353)</f>
        <v>-182812.87</v>
      </c>
    </row>
    <row r="3" spans="1:8" s="9" customFormat="1" ht="43.2" x14ac:dyDescent="0.3">
      <c r="A3" s="8" t="s">
        <v>3</v>
      </c>
      <c r="B3" s="8" t="s">
        <v>4</v>
      </c>
      <c r="C3" s="8" t="s">
        <v>5</v>
      </c>
      <c r="D3" s="8" t="s">
        <v>6</v>
      </c>
      <c r="E3" s="37" t="s">
        <v>9</v>
      </c>
      <c r="F3" s="38"/>
      <c r="G3" s="8" t="s">
        <v>7</v>
      </c>
      <c r="H3" s="8" t="s">
        <v>8</v>
      </c>
    </row>
    <row r="4" spans="1:8" x14ac:dyDescent="0.3">
      <c r="A4" s="17" t="s">
        <v>17</v>
      </c>
      <c r="B4" s="10">
        <v>50</v>
      </c>
      <c r="C4" s="11">
        <v>44559</v>
      </c>
      <c r="D4" s="11">
        <v>44607</v>
      </c>
      <c r="E4" s="11"/>
      <c r="F4" s="11"/>
      <c r="G4" s="1">
        <f>D4-C4-(F4-E4)</f>
        <v>48</v>
      </c>
      <c r="H4" s="10">
        <f>B4*G4</f>
        <v>2400</v>
      </c>
    </row>
    <row r="5" spans="1:8" x14ac:dyDescent="0.3">
      <c r="A5" s="17" t="s">
        <v>18</v>
      </c>
      <c r="B5" s="10">
        <v>2385</v>
      </c>
      <c r="C5" s="11">
        <v>44609</v>
      </c>
      <c r="D5" s="11">
        <v>44607</v>
      </c>
      <c r="E5" s="11"/>
      <c r="F5" s="11"/>
      <c r="G5" s="1">
        <f t="shared" ref="G5:G68" si="0">D5-C5-(F5-E5)</f>
        <v>-2</v>
      </c>
      <c r="H5" s="10">
        <f t="shared" ref="H5:H68" si="1">B5*G5</f>
        <v>-4770</v>
      </c>
    </row>
    <row r="6" spans="1:8" x14ac:dyDescent="0.3">
      <c r="A6" s="17" t="s">
        <v>19</v>
      </c>
      <c r="B6" s="10">
        <v>37</v>
      </c>
      <c r="C6" s="11">
        <v>44609</v>
      </c>
      <c r="D6" s="11">
        <v>44607</v>
      </c>
      <c r="E6" s="11"/>
      <c r="F6" s="11"/>
      <c r="G6" s="1">
        <f t="shared" si="0"/>
        <v>-2</v>
      </c>
      <c r="H6" s="10">
        <f t="shared" si="1"/>
        <v>-74</v>
      </c>
    </row>
    <row r="7" spans="1:8" x14ac:dyDescent="0.3">
      <c r="A7" s="17" t="s">
        <v>20</v>
      </c>
      <c r="B7" s="10">
        <v>15.8</v>
      </c>
      <c r="C7" s="11">
        <v>44620</v>
      </c>
      <c r="D7" s="11">
        <v>44616</v>
      </c>
      <c r="E7" s="11"/>
      <c r="F7" s="11"/>
      <c r="G7" s="1">
        <f t="shared" si="0"/>
        <v>-4</v>
      </c>
      <c r="H7" s="10">
        <f t="shared" si="1"/>
        <v>-63.2</v>
      </c>
    </row>
    <row r="8" spans="1:8" x14ac:dyDescent="0.3">
      <c r="A8" s="17" t="s">
        <v>21</v>
      </c>
      <c r="B8" s="10">
        <v>68.31</v>
      </c>
      <c r="C8" s="11">
        <v>44611</v>
      </c>
      <c r="D8" s="11">
        <v>44616</v>
      </c>
      <c r="E8" s="11"/>
      <c r="F8" s="11"/>
      <c r="G8" s="1">
        <f t="shared" si="0"/>
        <v>5</v>
      </c>
      <c r="H8" s="10">
        <f t="shared" si="1"/>
        <v>341.55</v>
      </c>
    </row>
    <row r="9" spans="1:8" x14ac:dyDescent="0.3">
      <c r="A9" s="17" t="s">
        <v>22</v>
      </c>
      <c r="B9" s="10">
        <v>860.5</v>
      </c>
      <c r="C9" s="11">
        <v>44633</v>
      </c>
      <c r="D9" s="11">
        <v>44616</v>
      </c>
      <c r="E9" s="11"/>
      <c r="F9" s="11"/>
      <c r="G9" s="1">
        <f t="shared" si="0"/>
        <v>-17</v>
      </c>
      <c r="H9" s="10">
        <f t="shared" si="1"/>
        <v>-14628.5</v>
      </c>
    </row>
    <row r="10" spans="1:8" x14ac:dyDescent="0.3">
      <c r="A10" s="17" t="s">
        <v>23</v>
      </c>
      <c r="B10" s="10">
        <v>1550</v>
      </c>
      <c r="C10" s="11">
        <v>44651</v>
      </c>
      <c r="D10" s="11">
        <v>44616</v>
      </c>
      <c r="E10" s="11"/>
      <c r="F10" s="11"/>
      <c r="G10" s="1">
        <f t="shared" si="0"/>
        <v>-35</v>
      </c>
      <c r="H10" s="10">
        <f t="shared" si="1"/>
        <v>-54250</v>
      </c>
    </row>
    <row r="11" spans="1:8" x14ac:dyDescent="0.3">
      <c r="A11" s="17" t="s">
        <v>24</v>
      </c>
      <c r="B11" s="10">
        <v>263.06</v>
      </c>
      <c r="C11" s="11">
        <v>44631</v>
      </c>
      <c r="D11" s="11">
        <v>44616</v>
      </c>
      <c r="E11" s="11"/>
      <c r="F11" s="11"/>
      <c r="G11" s="1">
        <f t="shared" si="0"/>
        <v>-15</v>
      </c>
      <c r="H11" s="10">
        <f t="shared" si="1"/>
        <v>-3945.9</v>
      </c>
    </row>
    <row r="12" spans="1:8" x14ac:dyDescent="0.3">
      <c r="A12" s="17" t="s">
        <v>25</v>
      </c>
      <c r="B12" s="10">
        <v>28.29</v>
      </c>
      <c r="C12" s="11">
        <v>44640</v>
      </c>
      <c r="D12" s="11">
        <v>44616</v>
      </c>
      <c r="E12" s="11"/>
      <c r="F12" s="11"/>
      <c r="G12" s="1">
        <f t="shared" si="0"/>
        <v>-24</v>
      </c>
      <c r="H12" s="10">
        <f t="shared" si="1"/>
        <v>-678.96</v>
      </c>
    </row>
    <row r="13" spans="1:8" x14ac:dyDescent="0.3">
      <c r="A13" s="17" t="s">
        <v>26</v>
      </c>
      <c r="B13" s="10">
        <v>301.16000000000003</v>
      </c>
      <c r="C13" s="11">
        <v>44651</v>
      </c>
      <c r="D13" s="11">
        <v>44616</v>
      </c>
      <c r="E13" s="11"/>
      <c r="F13" s="11"/>
      <c r="G13" s="1">
        <f t="shared" si="0"/>
        <v>-35</v>
      </c>
      <c r="H13" s="10">
        <f t="shared" si="1"/>
        <v>-10540.6</v>
      </c>
    </row>
    <row r="14" spans="1:8" x14ac:dyDescent="0.3">
      <c r="A14" s="17" t="s">
        <v>27</v>
      </c>
      <c r="B14" s="10">
        <v>533.5</v>
      </c>
      <c r="C14" s="11">
        <v>44681</v>
      </c>
      <c r="D14" s="11">
        <v>44642</v>
      </c>
      <c r="E14" s="11"/>
      <c r="F14" s="11"/>
      <c r="G14" s="1">
        <f t="shared" si="0"/>
        <v>-39</v>
      </c>
      <c r="H14" s="10">
        <f t="shared" si="1"/>
        <v>-20806.5</v>
      </c>
    </row>
    <row r="15" spans="1:8" x14ac:dyDescent="0.3">
      <c r="A15" s="17" t="s">
        <v>28</v>
      </c>
      <c r="B15" s="10">
        <v>10</v>
      </c>
      <c r="C15" s="11">
        <v>44620</v>
      </c>
      <c r="D15" s="11">
        <v>44642</v>
      </c>
      <c r="E15" s="11"/>
      <c r="F15" s="11"/>
      <c r="G15" s="1">
        <f t="shared" si="0"/>
        <v>22</v>
      </c>
      <c r="H15" s="10">
        <f t="shared" si="1"/>
        <v>220</v>
      </c>
    </row>
    <row r="16" spans="1:8" x14ac:dyDescent="0.3">
      <c r="A16" s="17" t="s">
        <v>29</v>
      </c>
      <c r="B16" s="10">
        <v>200</v>
      </c>
      <c r="C16" s="11">
        <v>44662</v>
      </c>
      <c r="D16" s="11">
        <v>44642</v>
      </c>
      <c r="E16" s="11"/>
      <c r="F16" s="11"/>
      <c r="G16" s="1">
        <f t="shared" si="0"/>
        <v>-20</v>
      </c>
      <c r="H16" s="10">
        <f t="shared" si="1"/>
        <v>-4000</v>
      </c>
    </row>
    <row r="17" spans="1:8" x14ac:dyDescent="0.3">
      <c r="A17" s="17" t="s">
        <v>30</v>
      </c>
      <c r="B17" s="10">
        <v>480</v>
      </c>
      <c r="C17" s="11">
        <v>44643</v>
      </c>
      <c r="D17" s="11">
        <v>44642</v>
      </c>
      <c r="E17" s="11"/>
      <c r="F17" s="11"/>
      <c r="G17" s="1">
        <f t="shared" si="0"/>
        <v>-1</v>
      </c>
      <c r="H17" s="10">
        <f t="shared" si="1"/>
        <v>-480</v>
      </c>
    </row>
    <row r="18" spans="1:8" x14ac:dyDescent="0.3">
      <c r="A18" s="17" t="s">
        <v>31</v>
      </c>
      <c r="B18" s="10">
        <v>762</v>
      </c>
      <c r="C18" s="11">
        <v>44666</v>
      </c>
      <c r="D18" s="11">
        <v>44642</v>
      </c>
      <c r="E18" s="11"/>
      <c r="F18" s="11"/>
      <c r="G18" s="1">
        <f t="shared" si="0"/>
        <v>-24</v>
      </c>
      <c r="H18" s="10">
        <f t="shared" si="1"/>
        <v>-18288</v>
      </c>
    </row>
    <row r="19" spans="1:8" x14ac:dyDescent="0.3">
      <c r="A19" s="17" t="s">
        <v>32</v>
      </c>
      <c r="B19" s="10">
        <v>400</v>
      </c>
      <c r="C19" s="11">
        <v>44666</v>
      </c>
      <c r="D19" s="11">
        <v>44642</v>
      </c>
      <c r="E19" s="11"/>
      <c r="F19" s="11"/>
      <c r="G19" s="1">
        <f t="shared" si="0"/>
        <v>-24</v>
      </c>
      <c r="H19" s="10">
        <f t="shared" si="1"/>
        <v>-9600</v>
      </c>
    </row>
    <row r="20" spans="1:8" x14ac:dyDescent="0.3">
      <c r="A20" s="17" t="s">
        <v>33</v>
      </c>
      <c r="B20" s="10">
        <v>210</v>
      </c>
      <c r="C20" s="11">
        <v>44667</v>
      </c>
      <c r="D20" s="11">
        <v>44642</v>
      </c>
      <c r="E20" s="11"/>
      <c r="F20" s="11"/>
      <c r="G20" s="1">
        <f t="shared" si="0"/>
        <v>-25</v>
      </c>
      <c r="H20" s="10">
        <f t="shared" si="1"/>
        <v>-5250</v>
      </c>
    </row>
    <row r="21" spans="1:8" x14ac:dyDescent="0.3">
      <c r="A21" s="17" t="s">
        <v>34</v>
      </c>
      <c r="B21" s="10">
        <v>2311.44</v>
      </c>
      <c r="C21" s="11">
        <v>44660</v>
      </c>
      <c r="D21" s="11">
        <v>44656</v>
      </c>
      <c r="E21" s="11"/>
      <c r="F21" s="11"/>
      <c r="G21" s="1">
        <f t="shared" si="0"/>
        <v>-4</v>
      </c>
      <c r="H21" s="10">
        <f t="shared" si="1"/>
        <v>-9245.76</v>
      </c>
    </row>
    <row r="22" spans="1:8" x14ac:dyDescent="0.3">
      <c r="A22" s="17" t="s">
        <v>35</v>
      </c>
      <c r="B22" s="10">
        <v>410</v>
      </c>
      <c r="C22" s="11">
        <v>44665</v>
      </c>
      <c r="D22" s="11">
        <v>44656</v>
      </c>
      <c r="E22" s="11"/>
      <c r="F22" s="11"/>
      <c r="G22" s="1">
        <f t="shared" si="0"/>
        <v>-9</v>
      </c>
      <c r="H22" s="10">
        <f t="shared" si="1"/>
        <v>-3690</v>
      </c>
    </row>
    <row r="23" spans="1:8" x14ac:dyDescent="0.3">
      <c r="A23" s="17" t="s">
        <v>36</v>
      </c>
      <c r="B23" s="10">
        <v>130</v>
      </c>
      <c r="C23" s="11">
        <v>44681</v>
      </c>
      <c r="D23" s="11">
        <v>44656</v>
      </c>
      <c r="E23" s="11"/>
      <c r="F23" s="11"/>
      <c r="G23" s="1">
        <f t="shared" si="0"/>
        <v>-25</v>
      </c>
      <c r="H23" s="10">
        <f t="shared" si="1"/>
        <v>-3250</v>
      </c>
    </row>
    <row r="24" spans="1:8" x14ac:dyDescent="0.3">
      <c r="A24" s="17" t="s">
        <v>37</v>
      </c>
      <c r="B24" s="10">
        <v>7</v>
      </c>
      <c r="C24" s="11">
        <v>44675</v>
      </c>
      <c r="D24" s="11">
        <v>44656</v>
      </c>
      <c r="E24" s="11"/>
      <c r="F24" s="11"/>
      <c r="G24" s="1">
        <f t="shared" si="0"/>
        <v>-19</v>
      </c>
      <c r="H24" s="10">
        <f t="shared" si="1"/>
        <v>-133</v>
      </c>
    </row>
    <row r="25" spans="1:8" x14ac:dyDescent="0.3">
      <c r="A25" s="17" t="s">
        <v>38</v>
      </c>
      <c r="B25" s="10">
        <v>960</v>
      </c>
      <c r="C25" s="11">
        <v>44679</v>
      </c>
      <c r="D25" s="11">
        <v>44656</v>
      </c>
      <c r="E25" s="11"/>
      <c r="F25" s="11"/>
      <c r="G25" s="1">
        <f t="shared" si="0"/>
        <v>-23</v>
      </c>
      <c r="H25" s="10">
        <f t="shared" si="1"/>
        <v>-22080</v>
      </c>
    </row>
    <row r="26" spans="1:8" x14ac:dyDescent="0.3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3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3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3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3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3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3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3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3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3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3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3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3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3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3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3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3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3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3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3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3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3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3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3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3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3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3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3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3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3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3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3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3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3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3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3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3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3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3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3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3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3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3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3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3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3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3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3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3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3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3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3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3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3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3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3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3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3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3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3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3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3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3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3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3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3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3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3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3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3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3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3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3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3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3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3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3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3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3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3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3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3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3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3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3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3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3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3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3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3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3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3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3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3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3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3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3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3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3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3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3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3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3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3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3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3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3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3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3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3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3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3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3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3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3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3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3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3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3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3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3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3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3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3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3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3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3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3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3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3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3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3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3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3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3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3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3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3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3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3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3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3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3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3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3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3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3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3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3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3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3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3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3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3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3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3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3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3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3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3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3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3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3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3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3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3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3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3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3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3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3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3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3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3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3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3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3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3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3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3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3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3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3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3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3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3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3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3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3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3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3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3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3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3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3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3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3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3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3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3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3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3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3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3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3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3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3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3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3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3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3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3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3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3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3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3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3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3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3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3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3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3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3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3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3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3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3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3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3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3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3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3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3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3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3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3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3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3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3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3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3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3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3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3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3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3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3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3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3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3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3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3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3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3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3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3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3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3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3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3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3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3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3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3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3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3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3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3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3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3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3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3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3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3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3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3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3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3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3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3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3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3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3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3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3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3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3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3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3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3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3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3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3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3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3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3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3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3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3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3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3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3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3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3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3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3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3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3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3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3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3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3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3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3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3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3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3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3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3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3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3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3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3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3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3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3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3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3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3">
        <f>SUM(B4:B353)</f>
        <v>18270.500000000004</v>
      </c>
      <c r="C1">
        <f>COUNTA(A4:A353)</f>
        <v>32</v>
      </c>
      <c r="G1" s="14">
        <f>IF(B1&lt;&gt;0,H1/B1,0)</f>
        <v>-8.9099641498590607</v>
      </c>
      <c r="H1" s="13">
        <f>SUM(H4:H353)</f>
        <v>-162789.5</v>
      </c>
    </row>
    <row r="3" spans="1:8" s="9" customFormat="1" ht="43.2" x14ac:dyDescent="0.3">
      <c r="A3" s="8" t="s">
        <v>3</v>
      </c>
      <c r="B3" s="8" t="s">
        <v>4</v>
      </c>
      <c r="C3" s="8" t="s">
        <v>5</v>
      </c>
      <c r="D3" s="8" t="s">
        <v>6</v>
      </c>
      <c r="E3" s="37" t="s">
        <v>9</v>
      </c>
      <c r="F3" s="38"/>
      <c r="G3" s="8" t="s">
        <v>7</v>
      </c>
      <c r="H3" s="8" t="s">
        <v>8</v>
      </c>
    </row>
    <row r="4" spans="1:8" x14ac:dyDescent="0.3">
      <c r="A4" s="17" t="s">
        <v>39</v>
      </c>
      <c r="B4" s="10">
        <v>1000</v>
      </c>
      <c r="C4" s="11">
        <v>44655</v>
      </c>
      <c r="D4" s="11">
        <v>44683</v>
      </c>
      <c r="E4" s="11"/>
      <c r="F4" s="11"/>
      <c r="G4" s="1">
        <f>D4-C4-(F4-E4)</f>
        <v>28</v>
      </c>
      <c r="H4" s="10">
        <f>B4*G4</f>
        <v>28000</v>
      </c>
    </row>
    <row r="5" spans="1:8" x14ac:dyDescent="0.3">
      <c r="A5" s="17" t="s">
        <v>40</v>
      </c>
      <c r="B5" s="10">
        <v>800</v>
      </c>
      <c r="C5" s="11">
        <v>44655</v>
      </c>
      <c r="D5" s="11">
        <v>44683</v>
      </c>
      <c r="E5" s="11"/>
      <c r="F5" s="11"/>
      <c r="G5" s="1">
        <f t="shared" ref="G5:G68" si="0">D5-C5-(F5-E5)</f>
        <v>28</v>
      </c>
      <c r="H5" s="10">
        <f t="shared" ref="H5:H68" si="1">B5*G5</f>
        <v>22400</v>
      </c>
    </row>
    <row r="6" spans="1:8" x14ac:dyDescent="0.3">
      <c r="A6" s="17" t="s">
        <v>41</v>
      </c>
      <c r="B6" s="10">
        <v>35.799999999999997</v>
      </c>
      <c r="C6" s="11">
        <v>44671</v>
      </c>
      <c r="D6" s="11">
        <v>44683</v>
      </c>
      <c r="E6" s="11"/>
      <c r="F6" s="11"/>
      <c r="G6" s="1">
        <f t="shared" si="0"/>
        <v>12</v>
      </c>
      <c r="H6" s="10">
        <f t="shared" si="1"/>
        <v>429.59999999999997</v>
      </c>
    </row>
    <row r="7" spans="1:8" x14ac:dyDescent="0.3">
      <c r="A7" s="17" t="s">
        <v>42</v>
      </c>
      <c r="B7" s="10">
        <v>709.8</v>
      </c>
      <c r="C7" s="11">
        <v>44687</v>
      </c>
      <c r="D7" s="11">
        <v>44683</v>
      </c>
      <c r="E7" s="11"/>
      <c r="F7" s="11"/>
      <c r="G7" s="1">
        <f t="shared" si="0"/>
        <v>-4</v>
      </c>
      <c r="H7" s="10">
        <f t="shared" si="1"/>
        <v>-2839.2</v>
      </c>
    </row>
    <row r="8" spans="1:8" x14ac:dyDescent="0.3">
      <c r="A8" s="17" t="s">
        <v>43</v>
      </c>
      <c r="B8" s="10">
        <v>5.46</v>
      </c>
      <c r="C8" s="11">
        <v>44693</v>
      </c>
      <c r="D8" s="11">
        <v>44683</v>
      </c>
      <c r="E8" s="11"/>
      <c r="F8" s="11"/>
      <c r="G8" s="1">
        <f t="shared" si="0"/>
        <v>-10</v>
      </c>
      <c r="H8" s="10">
        <f t="shared" si="1"/>
        <v>-54.6</v>
      </c>
    </row>
    <row r="9" spans="1:8" x14ac:dyDescent="0.3">
      <c r="A9" s="17" t="s">
        <v>44</v>
      </c>
      <c r="B9" s="10">
        <v>79.5</v>
      </c>
      <c r="C9" s="11">
        <v>44681</v>
      </c>
      <c r="D9" s="11">
        <v>44683</v>
      </c>
      <c r="E9" s="11"/>
      <c r="F9" s="11"/>
      <c r="G9" s="1">
        <f t="shared" si="0"/>
        <v>2</v>
      </c>
      <c r="H9" s="10">
        <f t="shared" si="1"/>
        <v>159</v>
      </c>
    </row>
    <row r="10" spans="1:8" x14ac:dyDescent="0.3">
      <c r="A10" s="17" t="s">
        <v>45</v>
      </c>
      <c r="B10" s="10">
        <v>255</v>
      </c>
      <c r="C10" s="11">
        <v>44686</v>
      </c>
      <c r="D10" s="11">
        <v>44683</v>
      </c>
      <c r="E10" s="11"/>
      <c r="F10" s="11"/>
      <c r="G10" s="1">
        <f t="shared" si="0"/>
        <v>-3</v>
      </c>
      <c r="H10" s="10">
        <f t="shared" si="1"/>
        <v>-765</v>
      </c>
    </row>
    <row r="11" spans="1:8" x14ac:dyDescent="0.3">
      <c r="A11" s="17" t="s">
        <v>46</v>
      </c>
      <c r="B11" s="10">
        <v>572.78</v>
      </c>
      <c r="C11" s="11">
        <v>44712</v>
      </c>
      <c r="D11" s="11">
        <v>44683</v>
      </c>
      <c r="E11" s="11"/>
      <c r="F11" s="11"/>
      <c r="G11" s="1">
        <f t="shared" si="0"/>
        <v>-29</v>
      </c>
      <c r="H11" s="10">
        <f t="shared" si="1"/>
        <v>-16610.62</v>
      </c>
    </row>
    <row r="12" spans="1:8" x14ac:dyDescent="0.3">
      <c r="A12" s="17" t="s">
        <v>47</v>
      </c>
      <c r="B12" s="10">
        <v>1368.27</v>
      </c>
      <c r="C12" s="11">
        <v>44709</v>
      </c>
      <c r="D12" s="11">
        <v>44700</v>
      </c>
      <c r="E12" s="11"/>
      <c r="F12" s="11"/>
      <c r="G12" s="1">
        <f t="shared" si="0"/>
        <v>-9</v>
      </c>
      <c r="H12" s="10">
        <f t="shared" si="1"/>
        <v>-12314.43</v>
      </c>
    </row>
    <row r="13" spans="1:8" x14ac:dyDescent="0.3">
      <c r="A13" s="17" t="s">
        <v>48</v>
      </c>
      <c r="B13" s="10">
        <v>533.5</v>
      </c>
      <c r="C13" s="11">
        <v>44742</v>
      </c>
      <c r="D13" s="11">
        <v>44700</v>
      </c>
      <c r="E13" s="11"/>
      <c r="F13" s="11"/>
      <c r="G13" s="1">
        <f t="shared" si="0"/>
        <v>-42</v>
      </c>
      <c r="H13" s="10">
        <f t="shared" si="1"/>
        <v>-22407</v>
      </c>
    </row>
    <row r="14" spans="1:8" x14ac:dyDescent="0.3">
      <c r="A14" s="17" t="s">
        <v>49</v>
      </c>
      <c r="B14" s="10">
        <v>388</v>
      </c>
      <c r="C14" s="11">
        <v>44742</v>
      </c>
      <c r="D14" s="11">
        <v>44700</v>
      </c>
      <c r="E14" s="11"/>
      <c r="F14" s="11"/>
      <c r="G14" s="1">
        <f t="shared" si="0"/>
        <v>-42</v>
      </c>
      <c r="H14" s="10">
        <f t="shared" si="1"/>
        <v>-16296</v>
      </c>
    </row>
    <row r="15" spans="1:8" x14ac:dyDescent="0.3">
      <c r="A15" s="17" t="s">
        <v>50</v>
      </c>
      <c r="B15" s="10">
        <v>301.16000000000003</v>
      </c>
      <c r="C15" s="11">
        <v>44742</v>
      </c>
      <c r="D15" s="11">
        <v>44700</v>
      </c>
      <c r="E15" s="11"/>
      <c r="F15" s="11"/>
      <c r="G15" s="1">
        <f t="shared" si="0"/>
        <v>-42</v>
      </c>
      <c r="H15" s="10">
        <f t="shared" si="1"/>
        <v>-12648.720000000001</v>
      </c>
    </row>
    <row r="16" spans="1:8" x14ac:dyDescent="0.3">
      <c r="A16" s="17" t="s">
        <v>51</v>
      </c>
      <c r="B16" s="10">
        <v>172</v>
      </c>
      <c r="C16" s="11">
        <v>44711</v>
      </c>
      <c r="D16" s="11">
        <v>44700</v>
      </c>
      <c r="E16" s="11"/>
      <c r="F16" s="11"/>
      <c r="G16" s="1">
        <f t="shared" si="0"/>
        <v>-11</v>
      </c>
      <c r="H16" s="10">
        <f t="shared" si="1"/>
        <v>-1892</v>
      </c>
    </row>
    <row r="17" spans="1:8" x14ac:dyDescent="0.3">
      <c r="A17" s="17" t="s">
        <v>52</v>
      </c>
      <c r="B17" s="10">
        <v>8.11</v>
      </c>
      <c r="C17" s="11">
        <v>44714</v>
      </c>
      <c r="D17" s="11">
        <v>44700</v>
      </c>
      <c r="E17" s="11"/>
      <c r="F17" s="11"/>
      <c r="G17" s="1">
        <f t="shared" si="0"/>
        <v>-14</v>
      </c>
      <c r="H17" s="10">
        <f t="shared" si="1"/>
        <v>-113.53999999999999</v>
      </c>
    </row>
    <row r="18" spans="1:8" x14ac:dyDescent="0.3">
      <c r="A18" s="17" t="s">
        <v>53</v>
      </c>
      <c r="B18" s="10">
        <v>264</v>
      </c>
      <c r="C18" s="11">
        <v>44722</v>
      </c>
      <c r="D18" s="11">
        <v>44711</v>
      </c>
      <c r="E18" s="11"/>
      <c r="F18" s="11"/>
      <c r="G18" s="1">
        <f t="shared" si="0"/>
        <v>-11</v>
      </c>
      <c r="H18" s="10">
        <f t="shared" si="1"/>
        <v>-2904</v>
      </c>
    </row>
    <row r="19" spans="1:8" x14ac:dyDescent="0.3">
      <c r="A19" s="17" t="s">
        <v>54</v>
      </c>
      <c r="B19" s="10">
        <v>220</v>
      </c>
      <c r="C19" s="11">
        <v>44712</v>
      </c>
      <c r="D19" s="11">
        <v>44711</v>
      </c>
      <c r="E19" s="11"/>
      <c r="F19" s="11"/>
      <c r="G19" s="1">
        <f t="shared" si="0"/>
        <v>-1</v>
      </c>
      <c r="H19" s="10">
        <f t="shared" si="1"/>
        <v>-220</v>
      </c>
    </row>
    <row r="20" spans="1:8" x14ac:dyDescent="0.3">
      <c r="A20" s="17" t="s">
        <v>55</v>
      </c>
      <c r="B20" s="10">
        <v>130</v>
      </c>
      <c r="C20" s="11">
        <v>44712</v>
      </c>
      <c r="D20" s="11">
        <v>44711</v>
      </c>
      <c r="E20" s="11"/>
      <c r="F20" s="11"/>
      <c r="G20" s="1">
        <f t="shared" si="0"/>
        <v>-1</v>
      </c>
      <c r="H20" s="10">
        <f t="shared" si="1"/>
        <v>-130</v>
      </c>
    </row>
    <row r="21" spans="1:8" x14ac:dyDescent="0.3">
      <c r="A21" s="17" t="s">
        <v>56</v>
      </c>
      <c r="B21" s="10">
        <v>284</v>
      </c>
      <c r="C21" s="11">
        <v>44699</v>
      </c>
      <c r="D21" s="11">
        <v>44711</v>
      </c>
      <c r="E21" s="11"/>
      <c r="F21" s="11"/>
      <c r="G21" s="1">
        <f t="shared" si="0"/>
        <v>12</v>
      </c>
      <c r="H21" s="10">
        <f t="shared" si="1"/>
        <v>3408</v>
      </c>
    </row>
    <row r="22" spans="1:8" x14ac:dyDescent="0.3">
      <c r="A22" s="17" t="s">
        <v>57</v>
      </c>
      <c r="B22" s="10">
        <v>146</v>
      </c>
      <c r="C22" s="11">
        <v>44773</v>
      </c>
      <c r="D22" s="11">
        <v>44711</v>
      </c>
      <c r="E22" s="11"/>
      <c r="F22" s="11"/>
      <c r="G22" s="1">
        <f t="shared" si="0"/>
        <v>-62</v>
      </c>
      <c r="H22" s="10">
        <f t="shared" si="1"/>
        <v>-9052</v>
      </c>
    </row>
    <row r="23" spans="1:8" x14ac:dyDescent="0.3">
      <c r="A23" s="17" t="s">
        <v>58</v>
      </c>
      <c r="B23" s="10">
        <v>770</v>
      </c>
      <c r="C23" s="11">
        <v>44729</v>
      </c>
      <c r="D23" s="11">
        <v>44711</v>
      </c>
      <c r="E23" s="11"/>
      <c r="F23" s="11"/>
      <c r="G23" s="1">
        <f t="shared" si="0"/>
        <v>-18</v>
      </c>
      <c r="H23" s="10">
        <f t="shared" si="1"/>
        <v>-13860</v>
      </c>
    </row>
    <row r="24" spans="1:8" x14ac:dyDescent="0.3">
      <c r="A24" s="17" t="s">
        <v>59</v>
      </c>
      <c r="B24" s="10">
        <v>1000</v>
      </c>
      <c r="C24" s="11">
        <v>44713</v>
      </c>
      <c r="D24" s="11">
        <v>44733</v>
      </c>
      <c r="E24" s="11"/>
      <c r="F24" s="11"/>
      <c r="G24" s="1">
        <f t="shared" si="0"/>
        <v>20</v>
      </c>
      <c r="H24" s="10">
        <f t="shared" si="1"/>
        <v>20000</v>
      </c>
    </row>
    <row r="25" spans="1:8" x14ac:dyDescent="0.3">
      <c r="A25" s="17" t="s">
        <v>60</v>
      </c>
      <c r="B25" s="10">
        <v>800</v>
      </c>
      <c r="C25" s="11">
        <v>44713</v>
      </c>
      <c r="D25" s="11">
        <v>44733</v>
      </c>
      <c r="E25" s="11"/>
      <c r="F25" s="11"/>
      <c r="G25" s="1">
        <f t="shared" si="0"/>
        <v>20</v>
      </c>
      <c r="H25" s="10">
        <f t="shared" si="1"/>
        <v>16000</v>
      </c>
    </row>
    <row r="26" spans="1:8" x14ac:dyDescent="0.3">
      <c r="A26" s="17" t="s">
        <v>61</v>
      </c>
      <c r="B26" s="10">
        <v>70.5</v>
      </c>
      <c r="C26" s="11">
        <v>44738</v>
      </c>
      <c r="D26" s="11">
        <v>44733</v>
      </c>
      <c r="E26" s="11"/>
      <c r="F26" s="11"/>
      <c r="G26" s="1">
        <f t="shared" si="0"/>
        <v>-5</v>
      </c>
      <c r="H26" s="10">
        <f t="shared" si="1"/>
        <v>-352.5</v>
      </c>
    </row>
    <row r="27" spans="1:8" x14ac:dyDescent="0.3">
      <c r="A27" s="17" t="s">
        <v>62</v>
      </c>
      <c r="B27" s="10">
        <v>5460</v>
      </c>
      <c r="C27" s="11">
        <v>44748</v>
      </c>
      <c r="D27" s="11">
        <v>44733</v>
      </c>
      <c r="E27" s="11"/>
      <c r="F27" s="11"/>
      <c r="G27" s="1">
        <f t="shared" si="0"/>
        <v>-15</v>
      </c>
      <c r="H27" s="10">
        <f t="shared" si="1"/>
        <v>-81900</v>
      </c>
    </row>
    <row r="28" spans="1:8" x14ac:dyDescent="0.3">
      <c r="A28" s="17" t="s">
        <v>63</v>
      </c>
      <c r="B28" s="10">
        <v>1039.8399999999999</v>
      </c>
      <c r="C28" s="11">
        <v>44773</v>
      </c>
      <c r="D28" s="11">
        <v>44733</v>
      </c>
      <c r="E28" s="11"/>
      <c r="F28" s="11"/>
      <c r="G28" s="1">
        <f t="shared" si="0"/>
        <v>-40</v>
      </c>
      <c r="H28" s="10">
        <f t="shared" si="1"/>
        <v>-41593.599999999999</v>
      </c>
    </row>
    <row r="29" spans="1:8" x14ac:dyDescent="0.3">
      <c r="A29" s="17" t="s">
        <v>64</v>
      </c>
      <c r="B29" s="10">
        <v>944.52</v>
      </c>
      <c r="C29" s="11">
        <v>44741</v>
      </c>
      <c r="D29" s="11">
        <v>44733</v>
      </c>
      <c r="E29" s="11"/>
      <c r="F29" s="11"/>
      <c r="G29" s="1">
        <f t="shared" si="0"/>
        <v>-8</v>
      </c>
      <c r="H29" s="10">
        <f t="shared" si="1"/>
        <v>-7556.16</v>
      </c>
    </row>
    <row r="30" spans="1:8" x14ac:dyDescent="0.3">
      <c r="A30" s="17" t="s">
        <v>65</v>
      </c>
      <c r="B30" s="10">
        <v>350</v>
      </c>
      <c r="C30" s="11">
        <v>44773</v>
      </c>
      <c r="D30" s="11">
        <v>44733</v>
      </c>
      <c r="E30" s="11"/>
      <c r="F30" s="11"/>
      <c r="G30" s="1">
        <f t="shared" si="0"/>
        <v>-40</v>
      </c>
      <c r="H30" s="10">
        <f t="shared" si="1"/>
        <v>-14000</v>
      </c>
    </row>
    <row r="31" spans="1:8" x14ac:dyDescent="0.3">
      <c r="A31" s="17" t="s">
        <v>66</v>
      </c>
      <c r="B31" s="10">
        <v>28.99</v>
      </c>
      <c r="C31" s="11">
        <v>44712</v>
      </c>
      <c r="D31" s="11">
        <v>44733</v>
      </c>
      <c r="E31" s="11"/>
      <c r="F31" s="11"/>
      <c r="G31" s="1">
        <f t="shared" si="0"/>
        <v>21</v>
      </c>
      <c r="H31" s="10">
        <f t="shared" si="1"/>
        <v>608.79</v>
      </c>
    </row>
    <row r="32" spans="1:8" x14ac:dyDescent="0.3">
      <c r="A32" s="17" t="s">
        <v>67</v>
      </c>
      <c r="B32" s="10">
        <v>139.36000000000001</v>
      </c>
      <c r="C32" s="11">
        <v>44727</v>
      </c>
      <c r="D32" s="11">
        <v>44733</v>
      </c>
      <c r="E32" s="11"/>
      <c r="F32" s="11"/>
      <c r="G32" s="1">
        <f t="shared" si="0"/>
        <v>6</v>
      </c>
      <c r="H32" s="10">
        <f t="shared" si="1"/>
        <v>836.16000000000008</v>
      </c>
    </row>
    <row r="33" spans="1:8" x14ac:dyDescent="0.3">
      <c r="A33" s="17" t="s">
        <v>68</v>
      </c>
      <c r="B33" s="10">
        <v>8.11</v>
      </c>
      <c r="C33" s="11">
        <v>44741</v>
      </c>
      <c r="D33" s="11">
        <v>44733</v>
      </c>
      <c r="E33" s="11"/>
      <c r="F33" s="11"/>
      <c r="G33" s="1">
        <f t="shared" si="0"/>
        <v>-8</v>
      </c>
      <c r="H33" s="10">
        <f t="shared" si="1"/>
        <v>-64.88</v>
      </c>
    </row>
    <row r="34" spans="1:8" x14ac:dyDescent="0.3">
      <c r="A34" s="17" t="s">
        <v>69</v>
      </c>
      <c r="B34" s="10">
        <v>35.799999999999997</v>
      </c>
      <c r="C34" s="11">
        <v>44729</v>
      </c>
      <c r="D34" s="11">
        <v>44733</v>
      </c>
      <c r="E34" s="11"/>
      <c r="F34" s="11"/>
      <c r="G34" s="1">
        <f t="shared" si="0"/>
        <v>4</v>
      </c>
      <c r="H34" s="10">
        <f t="shared" si="1"/>
        <v>143.19999999999999</v>
      </c>
    </row>
    <row r="35" spans="1:8" x14ac:dyDescent="0.3">
      <c r="A35" s="17" t="s">
        <v>70</v>
      </c>
      <c r="B35" s="10">
        <v>350</v>
      </c>
      <c r="C35" s="11">
        <v>44727</v>
      </c>
      <c r="D35" s="11">
        <v>44735</v>
      </c>
      <c r="E35" s="11"/>
      <c r="F35" s="11"/>
      <c r="G35" s="1">
        <f t="shared" si="0"/>
        <v>8</v>
      </c>
      <c r="H35" s="10">
        <f t="shared" si="1"/>
        <v>2800</v>
      </c>
    </row>
    <row r="36" spans="1:8" x14ac:dyDescent="0.3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3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3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3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3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3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3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3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3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3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3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3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3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3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3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3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3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3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3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3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3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3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3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3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3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3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3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3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3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3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3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3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3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3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3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3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3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3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3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3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3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3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3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3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3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3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3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3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3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3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3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3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3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3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3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3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3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3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3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3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3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3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3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3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3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3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3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3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3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3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3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3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3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3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3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3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3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3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3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3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3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3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3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3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3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3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3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3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3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3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3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3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3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3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3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3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3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3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3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3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3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3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3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3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3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3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3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3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3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3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3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3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3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3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3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3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3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3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3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3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3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3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3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3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3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3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3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3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3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3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3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3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3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3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3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3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3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3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3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3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3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3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3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3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3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3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3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3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3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3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3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3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3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3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3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3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3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3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3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3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3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3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3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3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3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3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3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3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3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3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3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3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3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3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3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3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3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3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3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3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3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3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3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3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3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3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3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3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3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3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3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3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3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3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3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3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3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3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3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3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3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3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3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3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3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3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3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3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3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3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3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3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3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3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3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3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3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3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3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3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3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3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3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3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3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3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3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3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3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3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3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3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3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3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3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3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3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3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3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3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3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3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3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3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3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3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3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3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3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3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3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3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3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3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3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3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3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3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3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3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3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3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3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3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3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3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3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3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3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3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3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3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3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3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3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3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3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3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3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3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3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3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3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3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3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3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3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3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3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3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3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3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3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3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3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3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3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3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3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3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3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3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3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3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3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3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3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3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3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3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3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3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3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3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3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3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3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3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3">
        <f>SUM(B4:B353)</f>
        <v>880</v>
      </c>
      <c r="C1">
        <f>COUNTA(A4:A353)</f>
        <v>3</v>
      </c>
      <c r="G1" s="14">
        <f>IF(B1&lt;&gt;0,H1/B1,0)</f>
        <v>-11.727272727272727</v>
      </c>
      <c r="H1" s="13">
        <f>SUM(H4:H353)</f>
        <v>-10320</v>
      </c>
    </row>
    <row r="3" spans="1:8" s="9" customFormat="1" ht="43.2" x14ac:dyDescent="0.3">
      <c r="A3" s="8" t="s">
        <v>3</v>
      </c>
      <c r="B3" s="8" t="s">
        <v>4</v>
      </c>
      <c r="C3" s="8" t="s">
        <v>5</v>
      </c>
      <c r="D3" s="8" t="s">
        <v>6</v>
      </c>
      <c r="E3" s="37" t="s">
        <v>9</v>
      </c>
      <c r="F3" s="38"/>
      <c r="G3" s="8" t="s">
        <v>7</v>
      </c>
      <c r="H3" s="8" t="s">
        <v>8</v>
      </c>
    </row>
    <row r="4" spans="1:8" x14ac:dyDescent="0.3">
      <c r="A4" s="17" t="s">
        <v>71</v>
      </c>
      <c r="B4" s="10">
        <v>480</v>
      </c>
      <c r="C4" s="11">
        <v>44773</v>
      </c>
      <c r="D4" s="11">
        <v>44769</v>
      </c>
      <c r="E4" s="11"/>
      <c r="F4" s="11"/>
      <c r="G4" s="1">
        <f>D4-C4-(F4-E4)</f>
        <v>-4</v>
      </c>
      <c r="H4" s="10">
        <f>B4*G4</f>
        <v>-1920</v>
      </c>
    </row>
    <row r="5" spans="1:8" x14ac:dyDescent="0.3">
      <c r="A5" s="17" t="s">
        <v>72</v>
      </c>
      <c r="B5" s="10">
        <v>50</v>
      </c>
      <c r="C5" s="11">
        <v>44804</v>
      </c>
      <c r="D5" s="11">
        <v>44769</v>
      </c>
      <c r="E5" s="11"/>
      <c r="F5" s="11"/>
      <c r="G5" s="1">
        <f t="shared" ref="G5:G68" si="0">D5-C5-(F5-E5)</f>
        <v>-35</v>
      </c>
      <c r="H5" s="10">
        <f t="shared" ref="H5:H68" si="1">B5*G5</f>
        <v>-1750</v>
      </c>
    </row>
    <row r="6" spans="1:8" x14ac:dyDescent="0.3">
      <c r="A6" s="17" t="s">
        <v>73</v>
      </c>
      <c r="B6" s="10">
        <v>350</v>
      </c>
      <c r="C6" s="11">
        <v>44788</v>
      </c>
      <c r="D6" s="11">
        <v>44769</v>
      </c>
      <c r="E6" s="11"/>
      <c r="F6" s="11"/>
      <c r="G6" s="1">
        <f t="shared" si="0"/>
        <v>-19</v>
      </c>
      <c r="H6" s="10">
        <f t="shared" si="1"/>
        <v>-6650</v>
      </c>
    </row>
    <row r="7" spans="1:8" x14ac:dyDescent="0.3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3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3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3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3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3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3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3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3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3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3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3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3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3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3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3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3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3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3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3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3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3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3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3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3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3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3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3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3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3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3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3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3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3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3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3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3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3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3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3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3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3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3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3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3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3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3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3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3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3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3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3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3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3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3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3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3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3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3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3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3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3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3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3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3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3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3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3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3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3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3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3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3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3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3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3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3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3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3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3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3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3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3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3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3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3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3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3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3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3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3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3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3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3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3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3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3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3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3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3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3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3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3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3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3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3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3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3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3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3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3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3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3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3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3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3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3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3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3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3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3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3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3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3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3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3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3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3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3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3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3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3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3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3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3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3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3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3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3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3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3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3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3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3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3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3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3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3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3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3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3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3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3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3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3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3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3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3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3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3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3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3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3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3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3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3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3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3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3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3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3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3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3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3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3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3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3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3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3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3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3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3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3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3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3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3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3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3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3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3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3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3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3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3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3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3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3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3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3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3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3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3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3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3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3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3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3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3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3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3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3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3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3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3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3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3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3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3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3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3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3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3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3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3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3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3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3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3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3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3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3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3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3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3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3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3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3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3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3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3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3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3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3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3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3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3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3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3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3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3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3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3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3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3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3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3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3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3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3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3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3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3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3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3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3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3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3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3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3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3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3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3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3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3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3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3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3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3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3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3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3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3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3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3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3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3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3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3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3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3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3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3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3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3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3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3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3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3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3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3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3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3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3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3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3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3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3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3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3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3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3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3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3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3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3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3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3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3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3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3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3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3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3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3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3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3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3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3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3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3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3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3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3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3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3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3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3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3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3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3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3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3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3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3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3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3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3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3">
        <f>SUM(B4:B353)</f>
        <v>0</v>
      </c>
      <c r="C1">
        <f>COUNTA(A4:A353)</f>
        <v>0</v>
      </c>
      <c r="G1" s="14">
        <f>IF(B1&lt;&gt;0,H1/B1,0)</f>
        <v>0</v>
      </c>
      <c r="H1" s="13">
        <f>SUM(H4:H353)</f>
        <v>0</v>
      </c>
    </row>
    <row r="3" spans="1:8" s="9" customFormat="1" ht="43.2" x14ac:dyDescent="0.3">
      <c r="A3" s="8" t="s">
        <v>3</v>
      </c>
      <c r="B3" s="8" t="s">
        <v>4</v>
      </c>
      <c r="C3" s="8" t="s">
        <v>5</v>
      </c>
      <c r="D3" s="8" t="s">
        <v>6</v>
      </c>
      <c r="E3" s="37" t="s">
        <v>9</v>
      </c>
      <c r="F3" s="38"/>
      <c r="G3" s="8" t="s">
        <v>7</v>
      </c>
      <c r="H3" s="8" t="s">
        <v>8</v>
      </c>
    </row>
    <row r="4" spans="1:8" x14ac:dyDescent="0.3">
      <c r="A4" s="17"/>
      <c r="B4" s="10"/>
      <c r="C4" s="11"/>
      <c r="D4" s="11"/>
      <c r="E4" s="11"/>
      <c r="F4" s="11"/>
      <c r="G4" s="1">
        <f>D4-C4-(F4-E4)</f>
        <v>0</v>
      </c>
      <c r="H4" s="10">
        <f>B4*G4</f>
        <v>0</v>
      </c>
    </row>
    <row r="5" spans="1:8" x14ac:dyDescent="0.3">
      <c r="A5" s="17"/>
      <c r="B5" s="10"/>
      <c r="C5" s="11"/>
      <c r="D5" s="11"/>
      <c r="E5" s="11"/>
      <c r="F5" s="11"/>
      <c r="G5" s="1">
        <f t="shared" ref="G5:G68" si="0">D5-C5-(F5-E5)</f>
        <v>0</v>
      </c>
      <c r="H5" s="10">
        <f t="shared" ref="H5:H68" si="1">B5*G5</f>
        <v>0</v>
      </c>
    </row>
    <row r="6" spans="1:8" x14ac:dyDescent="0.3">
      <c r="A6" s="17"/>
      <c r="B6" s="10"/>
      <c r="C6" s="11"/>
      <c r="D6" s="11"/>
      <c r="E6" s="11"/>
      <c r="F6" s="11"/>
      <c r="G6" s="1">
        <f t="shared" si="0"/>
        <v>0</v>
      </c>
      <c r="H6" s="10">
        <f t="shared" si="1"/>
        <v>0</v>
      </c>
    </row>
    <row r="7" spans="1:8" x14ac:dyDescent="0.3">
      <c r="A7" s="17"/>
      <c r="B7" s="10"/>
      <c r="C7" s="11"/>
      <c r="D7" s="11"/>
      <c r="E7" s="11"/>
      <c r="F7" s="11"/>
      <c r="G7" s="1">
        <f t="shared" si="0"/>
        <v>0</v>
      </c>
      <c r="H7" s="10">
        <f t="shared" si="1"/>
        <v>0</v>
      </c>
    </row>
    <row r="8" spans="1:8" x14ac:dyDescent="0.3">
      <c r="A8" s="17"/>
      <c r="B8" s="10"/>
      <c r="C8" s="11"/>
      <c r="D8" s="11"/>
      <c r="E8" s="11"/>
      <c r="F8" s="11"/>
      <c r="G8" s="1">
        <f t="shared" si="0"/>
        <v>0</v>
      </c>
      <c r="H8" s="10">
        <f t="shared" si="1"/>
        <v>0</v>
      </c>
    </row>
    <row r="9" spans="1:8" x14ac:dyDescent="0.3">
      <c r="A9" s="17"/>
      <c r="B9" s="10"/>
      <c r="C9" s="11"/>
      <c r="D9" s="11"/>
      <c r="E9" s="11"/>
      <c r="F9" s="11"/>
      <c r="G9" s="1">
        <f t="shared" si="0"/>
        <v>0</v>
      </c>
      <c r="H9" s="10">
        <f t="shared" si="1"/>
        <v>0</v>
      </c>
    </row>
    <row r="10" spans="1:8" x14ac:dyDescent="0.3">
      <c r="A10" s="17"/>
      <c r="B10" s="10"/>
      <c r="C10" s="11"/>
      <c r="D10" s="11"/>
      <c r="E10" s="11"/>
      <c r="F10" s="11"/>
      <c r="G10" s="1">
        <f t="shared" si="0"/>
        <v>0</v>
      </c>
      <c r="H10" s="10">
        <f t="shared" si="1"/>
        <v>0</v>
      </c>
    </row>
    <row r="11" spans="1:8" x14ac:dyDescent="0.3">
      <c r="A11" s="17"/>
      <c r="B11" s="10"/>
      <c r="C11" s="11"/>
      <c r="D11" s="11"/>
      <c r="E11" s="11"/>
      <c r="F11" s="11"/>
      <c r="G11" s="1">
        <f t="shared" si="0"/>
        <v>0</v>
      </c>
      <c r="H11" s="10">
        <f t="shared" si="1"/>
        <v>0</v>
      </c>
    </row>
    <row r="12" spans="1:8" x14ac:dyDescent="0.3">
      <c r="A12" s="17"/>
      <c r="B12" s="10"/>
      <c r="C12" s="11"/>
      <c r="D12" s="11"/>
      <c r="E12" s="11"/>
      <c r="F12" s="11"/>
      <c r="G12" s="1">
        <f t="shared" si="0"/>
        <v>0</v>
      </c>
      <c r="H12" s="10">
        <f t="shared" si="1"/>
        <v>0</v>
      </c>
    </row>
    <row r="13" spans="1:8" x14ac:dyDescent="0.3">
      <c r="A13" s="17"/>
      <c r="B13" s="10"/>
      <c r="C13" s="11"/>
      <c r="D13" s="11"/>
      <c r="E13" s="11"/>
      <c r="F13" s="11"/>
      <c r="G13" s="1">
        <f t="shared" si="0"/>
        <v>0</v>
      </c>
      <c r="H13" s="10">
        <f t="shared" si="1"/>
        <v>0</v>
      </c>
    </row>
    <row r="14" spans="1:8" x14ac:dyDescent="0.3">
      <c r="A14" s="17"/>
      <c r="B14" s="10"/>
      <c r="C14" s="11"/>
      <c r="D14" s="11"/>
      <c r="E14" s="11"/>
      <c r="F14" s="11"/>
      <c r="G14" s="1">
        <f t="shared" si="0"/>
        <v>0</v>
      </c>
      <c r="H14" s="10">
        <f t="shared" si="1"/>
        <v>0</v>
      </c>
    </row>
    <row r="15" spans="1:8" x14ac:dyDescent="0.3">
      <c r="A15" s="17"/>
      <c r="B15" s="10"/>
      <c r="C15" s="11"/>
      <c r="D15" s="11"/>
      <c r="E15" s="11"/>
      <c r="F15" s="11"/>
      <c r="G15" s="1">
        <f t="shared" si="0"/>
        <v>0</v>
      </c>
      <c r="H15" s="10">
        <f t="shared" si="1"/>
        <v>0</v>
      </c>
    </row>
    <row r="16" spans="1:8" x14ac:dyDescent="0.3">
      <c r="A16" s="17"/>
      <c r="B16" s="10"/>
      <c r="C16" s="11"/>
      <c r="D16" s="11"/>
      <c r="E16" s="11"/>
      <c r="F16" s="11"/>
      <c r="G16" s="1">
        <f t="shared" si="0"/>
        <v>0</v>
      </c>
      <c r="H16" s="10">
        <f t="shared" si="1"/>
        <v>0</v>
      </c>
    </row>
    <row r="17" spans="1:8" x14ac:dyDescent="0.3">
      <c r="A17" s="17"/>
      <c r="B17" s="10"/>
      <c r="C17" s="11"/>
      <c r="D17" s="11"/>
      <c r="E17" s="11"/>
      <c r="F17" s="11"/>
      <c r="G17" s="1">
        <f t="shared" si="0"/>
        <v>0</v>
      </c>
      <c r="H17" s="10">
        <f t="shared" si="1"/>
        <v>0</v>
      </c>
    </row>
    <row r="18" spans="1:8" x14ac:dyDescent="0.3">
      <c r="A18" s="17"/>
      <c r="B18" s="10"/>
      <c r="C18" s="11"/>
      <c r="D18" s="11"/>
      <c r="E18" s="11"/>
      <c r="F18" s="11"/>
      <c r="G18" s="1">
        <f t="shared" si="0"/>
        <v>0</v>
      </c>
      <c r="H18" s="10">
        <f t="shared" si="1"/>
        <v>0</v>
      </c>
    </row>
    <row r="19" spans="1:8" x14ac:dyDescent="0.3">
      <c r="A19" s="17"/>
      <c r="B19" s="10"/>
      <c r="C19" s="11"/>
      <c r="D19" s="11"/>
      <c r="E19" s="11"/>
      <c r="F19" s="11"/>
      <c r="G19" s="1">
        <f t="shared" si="0"/>
        <v>0</v>
      </c>
      <c r="H19" s="10">
        <f t="shared" si="1"/>
        <v>0</v>
      </c>
    </row>
    <row r="20" spans="1:8" x14ac:dyDescent="0.3">
      <c r="A20" s="17"/>
      <c r="B20" s="10"/>
      <c r="C20" s="11"/>
      <c r="D20" s="11"/>
      <c r="E20" s="11"/>
      <c r="F20" s="11"/>
      <c r="G20" s="1">
        <f t="shared" si="0"/>
        <v>0</v>
      </c>
      <c r="H20" s="10">
        <f t="shared" si="1"/>
        <v>0</v>
      </c>
    </row>
    <row r="21" spans="1:8" x14ac:dyDescent="0.3">
      <c r="A21" s="17"/>
      <c r="B21" s="10"/>
      <c r="C21" s="11"/>
      <c r="D21" s="11"/>
      <c r="E21" s="11"/>
      <c r="F21" s="11"/>
      <c r="G21" s="1">
        <f t="shared" si="0"/>
        <v>0</v>
      </c>
      <c r="H21" s="10">
        <f t="shared" si="1"/>
        <v>0</v>
      </c>
    </row>
    <row r="22" spans="1:8" x14ac:dyDescent="0.3">
      <c r="A22" s="17"/>
      <c r="B22" s="10"/>
      <c r="C22" s="11"/>
      <c r="D22" s="11"/>
      <c r="E22" s="11"/>
      <c r="F22" s="11"/>
      <c r="G22" s="1">
        <f t="shared" si="0"/>
        <v>0</v>
      </c>
      <c r="H22" s="10">
        <f t="shared" si="1"/>
        <v>0</v>
      </c>
    </row>
    <row r="23" spans="1:8" x14ac:dyDescent="0.3">
      <c r="A23" s="17"/>
      <c r="B23" s="10"/>
      <c r="C23" s="11"/>
      <c r="D23" s="11"/>
      <c r="E23" s="11"/>
      <c r="F23" s="11"/>
      <c r="G23" s="1">
        <f t="shared" si="0"/>
        <v>0</v>
      </c>
      <c r="H23" s="10">
        <f t="shared" si="1"/>
        <v>0</v>
      </c>
    </row>
    <row r="24" spans="1:8" x14ac:dyDescent="0.3">
      <c r="A24" s="17"/>
      <c r="B24" s="10"/>
      <c r="C24" s="11"/>
      <c r="D24" s="11"/>
      <c r="E24" s="11"/>
      <c r="F24" s="11"/>
      <c r="G24" s="1">
        <f t="shared" si="0"/>
        <v>0</v>
      </c>
      <c r="H24" s="10">
        <f t="shared" si="1"/>
        <v>0</v>
      </c>
    </row>
    <row r="25" spans="1:8" x14ac:dyDescent="0.3">
      <c r="A25" s="17"/>
      <c r="B25" s="10"/>
      <c r="C25" s="11"/>
      <c r="D25" s="11"/>
      <c r="E25" s="11"/>
      <c r="F25" s="11"/>
      <c r="G25" s="1">
        <f t="shared" si="0"/>
        <v>0</v>
      </c>
      <c r="H25" s="10">
        <f t="shared" si="1"/>
        <v>0</v>
      </c>
    </row>
    <row r="26" spans="1:8" x14ac:dyDescent="0.3">
      <c r="A26" s="17"/>
      <c r="B26" s="10"/>
      <c r="C26" s="11"/>
      <c r="D26" s="11"/>
      <c r="E26" s="11"/>
      <c r="F26" s="11"/>
      <c r="G26" s="1">
        <f t="shared" si="0"/>
        <v>0</v>
      </c>
      <c r="H26" s="10">
        <f t="shared" si="1"/>
        <v>0</v>
      </c>
    </row>
    <row r="27" spans="1:8" x14ac:dyDescent="0.3">
      <c r="A27" s="17"/>
      <c r="B27" s="10"/>
      <c r="C27" s="11"/>
      <c r="D27" s="11"/>
      <c r="E27" s="11"/>
      <c r="F27" s="11"/>
      <c r="G27" s="1">
        <f t="shared" si="0"/>
        <v>0</v>
      </c>
      <c r="H27" s="10">
        <f t="shared" si="1"/>
        <v>0</v>
      </c>
    </row>
    <row r="28" spans="1:8" x14ac:dyDescent="0.3">
      <c r="A28" s="17"/>
      <c r="B28" s="10"/>
      <c r="C28" s="11"/>
      <c r="D28" s="11"/>
      <c r="E28" s="11"/>
      <c r="F28" s="11"/>
      <c r="G28" s="1">
        <f t="shared" si="0"/>
        <v>0</v>
      </c>
      <c r="H28" s="10">
        <f t="shared" si="1"/>
        <v>0</v>
      </c>
    </row>
    <row r="29" spans="1:8" x14ac:dyDescent="0.3">
      <c r="A29" s="17"/>
      <c r="B29" s="10"/>
      <c r="C29" s="11"/>
      <c r="D29" s="11"/>
      <c r="E29" s="11"/>
      <c r="F29" s="11"/>
      <c r="G29" s="1">
        <f t="shared" si="0"/>
        <v>0</v>
      </c>
      <c r="H29" s="10">
        <f t="shared" si="1"/>
        <v>0</v>
      </c>
    </row>
    <row r="30" spans="1:8" x14ac:dyDescent="0.3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3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3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3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3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3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3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3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3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3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3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3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3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3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3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3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3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3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3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3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3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3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3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3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3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3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3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3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3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3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3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3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3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3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3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3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3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3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3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3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3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3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3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3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3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3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3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3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3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3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3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3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3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3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3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3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3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3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3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3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3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3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3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3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3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3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3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3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3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3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3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3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3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3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3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3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3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3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3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3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3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3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3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3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3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3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3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3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3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3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3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3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3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3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3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3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3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3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3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3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3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3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3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3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3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3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3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3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3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3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3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3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3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3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3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3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3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3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3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3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3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3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3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3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3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3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3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3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3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3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3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3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3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3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3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3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3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3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3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3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3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3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3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3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3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3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3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3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3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3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3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3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3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3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3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3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3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3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3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3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3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3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3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3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3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3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3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3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3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3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3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3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3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3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3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3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3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3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3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3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3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3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3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3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3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3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3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3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3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3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3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3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3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3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3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3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3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3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3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3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3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3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3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3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3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3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3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3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3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3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3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3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3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3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3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3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3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3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3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3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3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3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3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3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3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3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3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3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3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3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3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3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3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3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3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3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3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3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3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3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3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3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3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3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3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3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3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3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3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3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3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3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3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3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3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3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3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3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3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3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3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3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3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3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3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3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3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3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3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3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3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3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3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3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3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3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3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3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3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3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3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3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3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3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3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3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3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3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3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3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3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3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3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3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3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3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3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3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3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3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3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3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3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3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3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3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3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3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3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3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3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3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3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3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3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3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3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3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3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3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3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3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3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3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2022-07-29T11:16:23Z</dcterms:modified>
</cp:coreProperties>
</file>